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\Downloads\"/>
    </mc:Choice>
  </mc:AlternateContent>
  <xr:revisionPtr revIDLastSave="0" documentId="13_ncr:1_{34D42BE2-BE38-4484-A9E6-A1331C35885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S9" i="1"/>
  <c r="R9" i="1"/>
  <c r="Q9" i="1"/>
  <c r="P9" i="1"/>
  <c r="Q8" i="1"/>
  <c r="R7" i="1"/>
  <c r="Q7" i="1"/>
  <c r="S6" i="1"/>
  <c r="R6" i="1"/>
  <c r="S5" i="1"/>
  <c r="R5" i="1"/>
  <c r="S4" i="1"/>
  <c r="P4" i="1"/>
  <c r="L7" i="1"/>
  <c r="K7" i="1"/>
  <c r="K6" i="1"/>
  <c r="J7" i="1"/>
  <c r="J6" i="1"/>
  <c r="J10" i="1" s="1" a="1"/>
  <c r="C18" i="1"/>
  <c r="B23" i="1"/>
  <c r="C17" i="1"/>
  <c r="C15" i="1"/>
  <c r="C6" i="1"/>
  <c r="C9" i="1"/>
  <c r="C8" i="1"/>
  <c r="C7" i="1"/>
  <c r="K10" i="1" l="1"/>
  <c r="K11" i="1"/>
  <c r="K12" i="1"/>
  <c r="K13" i="1"/>
  <c r="J10" i="1"/>
  <c r="J11" i="1"/>
  <c r="J12" i="1"/>
  <c r="J13" i="1"/>
  <c r="M10" i="1"/>
  <c r="M11" i="1"/>
  <c r="M12" i="1"/>
  <c r="M13" i="1"/>
  <c r="L12" i="1"/>
  <c r="L10" i="1"/>
  <c r="L11" i="1"/>
  <c r="L13" i="1"/>
  <c r="F27" i="1"/>
  <c r="C16" i="1"/>
  <c r="C14" i="1"/>
  <c r="B25" i="1"/>
  <c r="B26" i="1" s="1"/>
  <c r="G16" i="1" l="1"/>
  <c r="G17" i="1"/>
  <c r="G14" i="1"/>
  <c r="G23" i="1" s="1"/>
  <c r="G15" i="1"/>
  <c r="F23" i="1"/>
  <c r="J17" i="1" a="1"/>
  <c r="F24" i="1"/>
  <c r="G9" i="1"/>
  <c r="F25" i="1"/>
  <c r="G10" i="1"/>
  <c r="G6" i="1"/>
  <c r="G7" i="1"/>
  <c r="G8" i="1"/>
  <c r="F26" i="1"/>
  <c r="F28" i="1"/>
  <c r="J20" i="1" l="1"/>
  <c r="J19" i="1"/>
  <c r="J18" i="1"/>
  <c r="J17" i="1"/>
  <c r="P17" i="1" l="1" a="1"/>
  <c r="P19" i="1" l="1"/>
  <c r="P22" i="1"/>
  <c r="P18" i="1"/>
  <c r="P17" i="1"/>
  <c r="P21" i="1"/>
  <c r="P20" i="1"/>
</calcChain>
</file>

<file path=xl/sharedStrings.xml><?xml version="1.0" encoding="utf-8"?>
<sst xmlns="http://schemas.openxmlformats.org/spreadsheetml/2006/main" count="105" uniqueCount="36">
  <si>
    <t>V3</t>
  </si>
  <si>
    <t>V4</t>
  </si>
  <si>
    <t>A</t>
  </si>
  <si>
    <t>F</t>
  </si>
  <si>
    <t>spec.</t>
  </si>
  <si>
    <t>D</t>
  </si>
  <si>
    <t>E</t>
  </si>
  <si>
    <t>B</t>
  </si>
  <si>
    <t>C</t>
  </si>
  <si>
    <t>V1</t>
  </si>
  <si>
    <t>V2</t>
  </si>
  <si>
    <t>X</t>
  </si>
  <si>
    <t>s</t>
  </si>
  <si>
    <t>need</t>
  </si>
  <si>
    <t>customer need</t>
  </si>
  <si>
    <t>inputs</t>
  </si>
  <si>
    <t>product</t>
  </si>
  <si>
    <t>Matrix E-A</t>
  </si>
  <si>
    <t>Matrix B</t>
  </si>
  <si>
    <t>vector y</t>
  </si>
  <si>
    <t>inverse matrix E-A</t>
  </si>
  <si>
    <t>Overall production (products + semi-products)</t>
  </si>
  <si>
    <t>overall need of raw materials</t>
  </si>
  <si>
    <t xml:space="preserve">Overall production </t>
  </si>
  <si>
    <t>(products + semi-products)</t>
  </si>
  <si>
    <t xml:space="preserve">Input </t>
  </si>
  <si>
    <t xml:space="preserve">inputs </t>
  </si>
  <si>
    <t>overall</t>
  </si>
  <si>
    <t>Balance Model - Equations</t>
  </si>
  <si>
    <t>Balance Model - Computation using Matrixes</t>
  </si>
  <si>
    <t>mat\prod</t>
  </si>
  <si>
    <t>Prod V1</t>
  </si>
  <si>
    <t>Prod V2</t>
  </si>
  <si>
    <t>Prod V3</t>
  </si>
  <si>
    <t>Prod V4</t>
  </si>
  <si>
    <t>(matr. E-A uses values from left side, but it does not need 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</si>
</sst>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2" borderId="8" xfId="0" applyFont="1" applyFill="1" applyBorder="1"/>
    <xf numFmtId="0" fontId="2" fillId="2" borderId="11" xfId="0" applyFont="1" applyFill="1" applyBorder="1"/>
    <xf numFmtId="0" fontId="1" fillId="2" borderId="8" xfId="0" applyFont="1" applyFill="1" applyBorder="1"/>
    <xf numFmtId="0" fontId="1" fillId="2" borderId="11" xfId="0" applyFont="1" applyFill="1" applyBorder="1"/>
    <xf numFmtId="0" fontId="2" fillId="0" borderId="17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3" xfId="0" applyFont="1" applyBorder="1"/>
    <xf numFmtId="0" fontId="2" fillId="0" borderId="28" xfId="0" applyFont="1" applyBorder="1"/>
    <xf numFmtId="0" fontId="1" fillId="2" borderId="28" xfId="0" applyFont="1" applyFill="1" applyBorder="1"/>
    <xf numFmtId="0" fontId="1" fillId="2" borderId="0" xfId="0" applyFont="1" applyFill="1"/>
    <xf numFmtId="0" fontId="1" fillId="0" borderId="1" xfId="0" applyFont="1" applyBorder="1"/>
    <xf numFmtId="0" fontId="1" fillId="0" borderId="11" xfId="0" applyFont="1" applyBorder="1"/>
    <xf numFmtId="0" fontId="1" fillId="0" borderId="0" xfId="0" applyFont="1" applyBorder="1"/>
    <xf numFmtId="0" fontId="2" fillId="0" borderId="29" xfId="0" applyFont="1" applyBorder="1"/>
    <xf numFmtId="0" fontId="1" fillId="0" borderId="30" xfId="0" applyFont="1" applyBorder="1"/>
    <xf numFmtId="0" fontId="1" fillId="0" borderId="19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O3" activeCellId="1" sqref="I3 O3"/>
    </sheetView>
  </sheetViews>
  <sheetFormatPr defaultRowHeight="18" x14ac:dyDescent="0.25"/>
  <cols>
    <col min="1" max="1" width="15.42578125" style="2" customWidth="1"/>
    <col min="2" max="2" width="11.42578125" style="2" customWidth="1"/>
    <col min="3" max="3" width="9.85546875" style="2" customWidth="1"/>
    <col min="4" max="4" width="9.140625" style="2"/>
    <col min="5" max="5" width="15" style="2" customWidth="1"/>
    <col min="6" max="6" width="11.85546875" style="2" customWidth="1"/>
    <col min="7" max="8" width="10.42578125" style="2" customWidth="1"/>
    <col min="9" max="9" width="10" style="2" customWidth="1"/>
    <col min="10" max="13" width="9.140625" style="2"/>
    <col min="14" max="14" width="30.5703125" style="2" customWidth="1"/>
    <col min="15" max="15" width="12" style="2" customWidth="1"/>
    <col min="16" max="16384" width="9.140625" style="2"/>
  </cols>
  <sheetData>
    <row r="1" spans="1:19" x14ac:dyDescent="0.25">
      <c r="A1" s="1" t="s">
        <v>28</v>
      </c>
      <c r="I1" s="1" t="s">
        <v>29</v>
      </c>
    </row>
    <row r="2" spans="1:19" ht="18.75" thickBot="1" x14ac:dyDescent="0.3">
      <c r="J2" s="1" t="s">
        <v>17</v>
      </c>
      <c r="P2" s="1" t="s">
        <v>18</v>
      </c>
    </row>
    <row r="3" spans="1:19" ht="18.75" thickBot="1" x14ac:dyDescent="0.3">
      <c r="A3" s="1" t="s">
        <v>25</v>
      </c>
      <c r="I3" s="43" t="s">
        <v>16</v>
      </c>
      <c r="J3" s="24" t="s">
        <v>9</v>
      </c>
      <c r="K3" s="24" t="s">
        <v>10</v>
      </c>
      <c r="L3" s="24" t="s">
        <v>0</v>
      </c>
      <c r="M3" s="25" t="s">
        <v>1</v>
      </c>
      <c r="O3" s="43" t="s">
        <v>30</v>
      </c>
      <c r="P3" s="24" t="s">
        <v>9</v>
      </c>
      <c r="Q3" s="24" t="s">
        <v>10</v>
      </c>
      <c r="R3" s="24" t="s">
        <v>0</v>
      </c>
      <c r="S3" s="25" t="s">
        <v>1</v>
      </c>
    </row>
    <row r="4" spans="1:19" x14ac:dyDescent="0.25">
      <c r="A4" s="5" t="s">
        <v>31</v>
      </c>
      <c r="B4" s="6" t="s">
        <v>4</v>
      </c>
      <c r="C4" s="7" t="s">
        <v>26</v>
      </c>
      <c r="E4" s="5" t="s">
        <v>33</v>
      </c>
      <c r="F4" s="6" t="s">
        <v>4</v>
      </c>
      <c r="G4" s="7" t="s">
        <v>26</v>
      </c>
      <c r="H4" s="30"/>
      <c r="I4" s="26" t="s">
        <v>9</v>
      </c>
      <c r="J4" s="15">
        <v>1</v>
      </c>
      <c r="K4" s="28">
        <v>0</v>
      </c>
      <c r="L4" s="28">
        <v>0</v>
      </c>
      <c r="M4" s="16">
        <v>0</v>
      </c>
      <c r="O4" s="26" t="s">
        <v>2</v>
      </c>
      <c r="P4" s="15">
        <f>B8</f>
        <v>0.15</v>
      </c>
      <c r="Q4" s="28">
        <v>0</v>
      </c>
      <c r="R4" s="28">
        <v>0</v>
      </c>
      <c r="S4" s="16">
        <f>F14</f>
        <v>1.1000000000000001</v>
      </c>
    </row>
    <row r="5" spans="1:19" x14ac:dyDescent="0.25">
      <c r="A5" s="8" t="s">
        <v>15</v>
      </c>
      <c r="B5" s="4" t="s">
        <v>13</v>
      </c>
      <c r="C5" s="9" t="s">
        <v>27</v>
      </c>
      <c r="E5" s="8" t="s">
        <v>15</v>
      </c>
      <c r="F5" s="4" t="s">
        <v>13</v>
      </c>
      <c r="G5" s="9" t="s">
        <v>27</v>
      </c>
      <c r="H5" s="30"/>
      <c r="I5" s="26" t="s">
        <v>10</v>
      </c>
      <c r="J5" s="29">
        <v>0</v>
      </c>
      <c r="K5" s="14">
        <v>1</v>
      </c>
      <c r="L5" s="14">
        <v>0</v>
      </c>
      <c r="M5" s="30">
        <v>0</v>
      </c>
      <c r="O5" s="26" t="s">
        <v>7</v>
      </c>
      <c r="P5" s="29">
        <v>0</v>
      </c>
      <c r="Q5" s="14">
        <v>0</v>
      </c>
      <c r="R5" s="14">
        <f>F7</f>
        <v>0.3</v>
      </c>
      <c r="S5" s="30">
        <f>F15</f>
        <v>0.15</v>
      </c>
    </row>
    <row r="6" spans="1:19" x14ac:dyDescent="0.25">
      <c r="A6" s="8" t="s">
        <v>0</v>
      </c>
      <c r="B6" s="38">
        <v>0.3</v>
      </c>
      <c r="C6" s="10">
        <f>$B$23*B6</f>
        <v>6</v>
      </c>
      <c r="E6" s="8" t="s">
        <v>1</v>
      </c>
      <c r="F6" s="38">
        <v>0.5</v>
      </c>
      <c r="G6" s="10">
        <f>$B$25*F6</f>
        <v>11</v>
      </c>
      <c r="H6" s="30"/>
      <c r="I6" s="26" t="s">
        <v>0</v>
      </c>
      <c r="J6" s="29">
        <f>-B6</f>
        <v>-0.3</v>
      </c>
      <c r="K6" s="14">
        <f>-B14</f>
        <v>-0.15</v>
      </c>
      <c r="L6" s="14">
        <v>1</v>
      </c>
      <c r="M6" s="30">
        <v>0</v>
      </c>
      <c r="O6" s="26" t="s">
        <v>8</v>
      </c>
      <c r="P6" s="29">
        <v>0</v>
      </c>
      <c r="Q6" s="14">
        <v>0</v>
      </c>
      <c r="R6" s="14">
        <f>F8</f>
        <v>0.05</v>
      </c>
      <c r="S6" s="30">
        <f>F16</f>
        <v>0.3</v>
      </c>
    </row>
    <row r="7" spans="1:19" ht="18.75" thickBot="1" x14ac:dyDescent="0.3">
      <c r="A7" s="8" t="s">
        <v>1</v>
      </c>
      <c r="B7" s="38">
        <v>0.2</v>
      </c>
      <c r="C7" s="10">
        <f>$B$23*B7</f>
        <v>4</v>
      </c>
      <c r="E7" s="8" t="s">
        <v>7</v>
      </c>
      <c r="F7" s="38">
        <v>0.3</v>
      </c>
      <c r="G7" s="10">
        <f>$B$25*F7</f>
        <v>6.6</v>
      </c>
      <c r="H7" s="30"/>
      <c r="I7" s="27" t="s">
        <v>1</v>
      </c>
      <c r="J7" s="31">
        <f>-B7</f>
        <v>-0.2</v>
      </c>
      <c r="K7" s="32">
        <f>-B15</f>
        <v>-0.35</v>
      </c>
      <c r="L7" s="32">
        <f>-F6</f>
        <v>-0.5</v>
      </c>
      <c r="M7" s="33">
        <v>1</v>
      </c>
      <c r="O7" s="26" t="s">
        <v>5</v>
      </c>
      <c r="P7" s="29">
        <v>0</v>
      </c>
      <c r="Q7" s="14">
        <f>B16</f>
        <v>0.14000000000000001</v>
      </c>
      <c r="R7" s="14">
        <f>F9</f>
        <v>0.11</v>
      </c>
      <c r="S7" s="30">
        <v>0</v>
      </c>
    </row>
    <row r="8" spans="1:19" x14ac:dyDescent="0.25">
      <c r="A8" s="8" t="s">
        <v>2</v>
      </c>
      <c r="B8" s="38">
        <v>0.15</v>
      </c>
      <c r="C8" s="10">
        <f>$B$23*B8</f>
        <v>3</v>
      </c>
      <c r="E8" s="8" t="s">
        <v>8</v>
      </c>
      <c r="F8" s="38">
        <v>0.05</v>
      </c>
      <c r="G8" s="10">
        <f>$B$25*F8</f>
        <v>1.1000000000000001</v>
      </c>
      <c r="H8" s="14"/>
      <c r="I8" s="2" t="s">
        <v>35</v>
      </c>
      <c r="O8" s="26" t="s">
        <v>6</v>
      </c>
      <c r="P8" s="29">
        <v>0</v>
      </c>
      <c r="Q8" s="14">
        <f>B17</f>
        <v>1.01</v>
      </c>
      <c r="R8" s="14">
        <v>0</v>
      </c>
      <c r="S8" s="30">
        <v>0</v>
      </c>
    </row>
    <row r="9" spans="1:19" ht="18.75" thickBot="1" x14ac:dyDescent="0.3">
      <c r="A9" s="8" t="s">
        <v>3</v>
      </c>
      <c r="B9" s="38">
        <v>0.45</v>
      </c>
      <c r="C9" s="10">
        <f>$B$23*B9</f>
        <v>9</v>
      </c>
      <c r="E9" s="8" t="s">
        <v>5</v>
      </c>
      <c r="F9" s="38">
        <v>0.11</v>
      </c>
      <c r="G9" s="10">
        <f>$B$25*F9</f>
        <v>2.42</v>
      </c>
      <c r="H9" s="14"/>
      <c r="J9" s="1" t="s">
        <v>20</v>
      </c>
      <c r="O9" s="27" t="s">
        <v>3</v>
      </c>
      <c r="P9" s="31">
        <f>B9</f>
        <v>0.45</v>
      </c>
      <c r="Q9" s="32">
        <f>B18</f>
        <v>0.32</v>
      </c>
      <c r="R9" s="32">
        <f>F10</f>
        <v>0.42</v>
      </c>
      <c r="S9" s="33">
        <f>F17</f>
        <v>0.2</v>
      </c>
    </row>
    <row r="10" spans="1:19" ht="18.75" thickBot="1" x14ac:dyDescent="0.3">
      <c r="A10" s="11" t="s">
        <v>14</v>
      </c>
      <c r="B10" s="12"/>
      <c r="C10" s="39">
        <v>20</v>
      </c>
      <c r="E10" s="8" t="s">
        <v>3</v>
      </c>
      <c r="F10" s="38">
        <v>0.42</v>
      </c>
      <c r="G10" s="10">
        <f>$B$25*F10</f>
        <v>9.24</v>
      </c>
      <c r="H10" s="14"/>
      <c r="J10" s="15">
        <f t="array" ref="J10:M13">MINVERSE(J4:M7)</f>
        <v>1</v>
      </c>
      <c r="K10" s="28">
        <v>0</v>
      </c>
      <c r="L10" s="28">
        <v>0</v>
      </c>
      <c r="M10" s="16">
        <v>0</v>
      </c>
      <c r="O10" s="1" t="s">
        <v>19</v>
      </c>
    </row>
    <row r="11" spans="1:19" ht="18.75" thickBot="1" x14ac:dyDescent="0.3">
      <c r="E11" s="11" t="s">
        <v>14</v>
      </c>
      <c r="F11" s="12"/>
      <c r="G11" s="39">
        <v>10</v>
      </c>
      <c r="H11" s="40"/>
      <c r="J11" s="29">
        <v>0</v>
      </c>
      <c r="K11" s="14">
        <v>1</v>
      </c>
      <c r="L11" s="14">
        <v>0</v>
      </c>
      <c r="M11" s="30">
        <v>0</v>
      </c>
      <c r="O11" s="34" t="s">
        <v>9</v>
      </c>
      <c r="P11" s="35">
        <v>20</v>
      </c>
    </row>
    <row r="12" spans="1:19" x14ac:dyDescent="0.25">
      <c r="A12" s="5" t="s">
        <v>32</v>
      </c>
      <c r="B12" s="6" t="s">
        <v>4</v>
      </c>
      <c r="C12" s="7" t="s">
        <v>26</v>
      </c>
      <c r="E12" s="5" t="s">
        <v>34</v>
      </c>
      <c r="F12" s="6" t="s">
        <v>4</v>
      </c>
      <c r="G12" s="7" t="s">
        <v>26</v>
      </c>
      <c r="H12" s="14"/>
      <c r="J12" s="29">
        <v>0.3</v>
      </c>
      <c r="K12" s="14">
        <v>0.15</v>
      </c>
      <c r="L12" s="14">
        <v>1</v>
      </c>
      <c r="M12" s="30">
        <v>0</v>
      </c>
      <c r="O12" s="8" t="s">
        <v>10</v>
      </c>
      <c r="P12" s="10">
        <v>40</v>
      </c>
    </row>
    <row r="13" spans="1:19" ht="18.75" thickBot="1" x14ac:dyDescent="0.3">
      <c r="A13" s="8" t="s">
        <v>15</v>
      </c>
      <c r="B13" s="4" t="s">
        <v>13</v>
      </c>
      <c r="C13" s="9" t="s">
        <v>27</v>
      </c>
      <c r="E13" s="8" t="s">
        <v>15</v>
      </c>
      <c r="F13" s="4" t="s">
        <v>13</v>
      </c>
      <c r="G13" s="9" t="s">
        <v>27</v>
      </c>
      <c r="H13" s="14"/>
      <c r="J13" s="31">
        <v>0.35</v>
      </c>
      <c r="K13" s="32">
        <v>0.42499999999999999</v>
      </c>
      <c r="L13" s="32">
        <v>0.5</v>
      </c>
      <c r="M13" s="33">
        <v>1</v>
      </c>
      <c r="O13" s="8" t="s">
        <v>0</v>
      </c>
      <c r="P13" s="10">
        <v>10</v>
      </c>
    </row>
    <row r="14" spans="1:19" ht="18.75" thickBot="1" x14ac:dyDescent="0.3">
      <c r="A14" s="8" t="s">
        <v>0</v>
      </c>
      <c r="B14" s="38">
        <v>0.15</v>
      </c>
      <c r="C14" s="10">
        <f>$B$24*B14</f>
        <v>6</v>
      </c>
      <c r="E14" s="3" t="s">
        <v>2</v>
      </c>
      <c r="F14" s="38">
        <v>1.1000000000000001</v>
      </c>
      <c r="G14" s="3">
        <f>$B$26*F14</f>
        <v>196.9</v>
      </c>
      <c r="H14" s="14"/>
      <c r="O14" s="19" t="s">
        <v>1</v>
      </c>
      <c r="P14" s="13">
        <v>150</v>
      </c>
    </row>
    <row r="15" spans="1:19" x14ac:dyDescent="0.25">
      <c r="A15" s="8" t="s">
        <v>1</v>
      </c>
      <c r="B15" s="38">
        <v>0.35</v>
      </c>
      <c r="C15" s="10">
        <f>$B$24*B15</f>
        <v>14</v>
      </c>
      <c r="E15" s="3" t="s">
        <v>7</v>
      </c>
      <c r="F15" s="38">
        <v>0.15</v>
      </c>
      <c r="G15" s="3">
        <f>$B$26*F15</f>
        <v>26.849999999999998</v>
      </c>
      <c r="H15" s="14"/>
    </row>
    <row r="16" spans="1:19" ht="18.75" thickBot="1" x14ac:dyDescent="0.3">
      <c r="A16" s="8" t="s">
        <v>5</v>
      </c>
      <c r="B16" s="38">
        <v>0.14000000000000001</v>
      </c>
      <c r="C16" s="10">
        <f>$B$24*B16</f>
        <v>5.6000000000000005</v>
      </c>
      <c r="E16" s="3" t="s">
        <v>8</v>
      </c>
      <c r="F16" s="38">
        <v>0.3</v>
      </c>
      <c r="G16" s="3">
        <f>$B$26*F16</f>
        <v>53.699999999999996</v>
      </c>
      <c r="H16" s="14"/>
      <c r="I16" s="1" t="s">
        <v>21</v>
      </c>
      <c r="O16" s="1" t="s">
        <v>22</v>
      </c>
    </row>
    <row r="17" spans="1:17" x14ac:dyDescent="0.25">
      <c r="A17" s="8" t="s">
        <v>6</v>
      </c>
      <c r="B17" s="38">
        <v>1.01</v>
      </c>
      <c r="C17" s="10">
        <f>$B$24*B17</f>
        <v>40.4</v>
      </c>
      <c r="E17" s="3" t="s">
        <v>3</v>
      </c>
      <c r="F17" s="38">
        <v>0.2</v>
      </c>
      <c r="G17" s="3">
        <f>$B$26*F17</f>
        <v>35.800000000000004</v>
      </c>
      <c r="H17" s="41"/>
      <c r="I17" s="34" t="s">
        <v>9</v>
      </c>
      <c r="J17" s="36">
        <f t="array" ref="J17:J20">MMULT(J10:M13,P11:P14)</f>
        <v>20</v>
      </c>
      <c r="K17" s="2" t="s">
        <v>11</v>
      </c>
      <c r="O17" s="26" t="s">
        <v>2</v>
      </c>
      <c r="P17" s="37">
        <f t="array" ref="P17:P22">MMULT(P4:S9,J17:J20)</f>
        <v>199.9</v>
      </c>
      <c r="Q17" s="2" t="s">
        <v>12</v>
      </c>
    </row>
    <row r="18" spans="1:17" ht="18.75" thickBot="1" x14ac:dyDescent="0.3">
      <c r="A18" s="8" t="s">
        <v>3</v>
      </c>
      <c r="B18" s="38">
        <v>0.32</v>
      </c>
      <c r="C18" s="10">
        <f>$B$24*B18</f>
        <v>12.8</v>
      </c>
      <c r="E18" s="11" t="s">
        <v>14</v>
      </c>
      <c r="F18" s="12"/>
      <c r="G18" s="39">
        <v>150</v>
      </c>
      <c r="H18" s="42"/>
      <c r="I18" s="8" t="s">
        <v>10</v>
      </c>
      <c r="J18" s="22">
        <v>40</v>
      </c>
      <c r="O18" s="26" t="s">
        <v>7</v>
      </c>
      <c r="P18" s="37">
        <v>33.449999999999996</v>
      </c>
    </row>
    <row r="19" spans="1:17" ht="18.75" thickBot="1" x14ac:dyDescent="0.3">
      <c r="A19" s="11" t="s">
        <v>14</v>
      </c>
      <c r="B19" s="12"/>
      <c r="C19" s="39">
        <v>40</v>
      </c>
      <c r="I19" s="8" t="s">
        <v>0</v>
      </c>
      <c r="J19" s="22">
        <v>22</v>
      </c>
      <c r="O19" s="26" t="s">
        <v>8</v>
      </c>
      <c r="P19" s="37">
        <v>54.8</v>
      </c>
    </row>
    <row r="20" spans="1:17" ht="18.75" thickBot="1" x14ac:dyDescent="0.3">
      <c r="E20" s="14"/>
      <c r="F20" s="14"/>
      <c r="G20" s="14"/>
      <c r="H20" s="14"/>
      <c r="I20" s="19" t="s">
        <v>1</v>
      </c>
      <c r="J20" s="23">
        <v>179</v>
      </c>
      <c r="O20" s="26" t="s">
        <v>5</v>
      </c>
      <c r="P20" s="37">
        <v>8.02</v>
      </c>
    </row>
    <row r="21" spans="1:17" x14ac:dyDescent="0.25">
      <c r="A21" s="1" t="s">
        <v>23</v>
      </c>
      <c r="B21" s="16"/>
      <c r="E21" s="1" t="s">
        <v>22</v>
      </c>
      <c r="F21" s="16"/>
      <c r="O21" s="26" t="s">
        <v>6</v>
      </c>
      <c r="P21" s="37">
        <v>40.4</v>
      </c>
    </row>
    <row r="22" spans="1:17" ht="18.75" thickBot="1" x14ac:dyDescent="0.3">
      <c r="A22" s="17" t="s">
        <v>24</v>
      </c>
      <c r="B22" s="18"/>
      <c r="E22" s="17"/>
      <c r="F22" s="18"/>
      <c r="O22" s="27" t="s">
        <v>3</v>
      </c>
      <c r="P22" s="37">
        <v>66.84</v>
      </c>
    </row>
    <row r="23" spans="1:17" x14ac:dyDescent="0.25">
      <c r="A23" s="8" t="s">
        <v>9</v>
      </c>
      <c r="B23" s="22">
        <f>C10</f>
        <v>20</v>
      </c>
      <c r="E23" s="8" t="s">
        <v>2</v>
      </c>
      <c r="F23" s="20">
        <f>B8*B23+F14*B26</f>
        <v>199.9</v>
      </c>
      <c r="G23" s="2">
        <f>SUM(C8,G14)</f>
        <v>199.9</v>
      </c>
    </row>
    <row r="24" spans="1:17" x14ac:dyDescent="0.25">
      <c r="A24" s="8" t="s">
        <v>10</v>
      </c>
      <c r="B24" s="22">
        <f>C19</f>
        <v>40</v>
      </c>
      <c r="E24" s="8" t="s">
        <v>7</v>
      </c>
      <c r="F24" s="20">
        <f>F7*B25+F15*B26</f>
        <v>33.449999999999996</v>
      </c>
    </row>
    <row r="25" spans="1:17" x14ac:dyDescent="0.25">
      <c r="A25" s="8" t="s">
        <v>0</v>
      </c>
      <c r="B25" s="22">
        <f>G11+B6*B23+B14*B24</f>
        <v>22</v>
      </c>
      <c r="E25" s="8" t="s">
        <v>8</v>
      </c>
      <c r="F25" s="20">
        <f>F8*B25+F16*B26</f>
        <v>54.8</v>
      </c>
    </row>
    <row r="26" spans="1:17" ht="18.75" thickBot="1" x14ac:dyDescent="0.3">
      <c r="A26" s="19" t="s">
        <v>1</v>
      </c>
      <c r="B26" s="23">
        <f>G18+B7*B23+B15*B24+F6*B25</f>
        <v>179</v>
      </c>
      <c r="E26" s="8" t="s">
        <v>5</v>
      </c>
      <c r="F26" s="20">
        <f>B16*B24+F9*B25</f>
        <v>8.02</v>
      </c>
    </row>
    <row r="27" spans="1:17" x14ac:dyDescent="0.25">
      <c r="E27" s="8" t="s">
        <v>6</v>
      </c>
      <c r="F27" s="20">
        <f>B17*B24</f>
        <v>40.4</v>
      </c>
    </row>
    <row r="28" spans="1:17" ht="18.75" thickBot="1" x14ac:dyDescent="0.3">
      <c r="E28" s="19" t="s">
        <v>3</v>
      </c>
      <c r="F28" s="21">
        <f>B9*B23+B18*B24+F10*B25+F17*B26</f>
        <v>66.84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VŠB TU Ostrava FBI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student56</dc:creator>
  <cp:lastModifiedBy>pavel</cp:lastModifiedBy>
  <dcterms:created xsi:type="dcterms:W3CDTF">2008-11-05T13:29:36Z</dcterms:created>
  <dcterms:modified xsi:type="dcterms:W3CDTF">2019-04-09T15:16:29Z</dcterms:modified>
</cp:coreProperties>
</file>